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0d0d0b508941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elivery costs" sheetId="1" r:id="Reb2c2f7ff872491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;(#,##0.00);&quot;–&quot;"/>
    <x:numFmt numFmtId="201" formatCode="#,##0"/>
  </x:numFmts>
  <x:fonts count="9">
    <x:font>
      <x:sz val="11"/>
      <x:name val="Carlito"/>
    </x:font>
    <x:font>
      <x:sz val="11"/>
      <x:color rgb="FF172B3A"/>
      <x:name val="Arial"/>
    </x:font>
    <x:font>
      <x:b/>
      <x:sz val="16"/>
      <x:color rgb="FF243E59"/>
      <x:name val="Arial"/>
    </x:font>
    <x:font>
      <x:i/>
      <x:sz val="11"/>
      <x:color rgb="FF536777"/>
      <x:name val="Arial"/>
    </x:font>
    <x:font>
      <x:b/>
      <x:sz val="11"/>
      <x:color rgb="FFFFFFFF"/>
      <x:name val="Arial"/>
    </x:font>
    <x:font>
      <x:b/>
      <x:sz val="11"/>
      <x:color rgb="FF243E59"/>
      <x:name val="Arial"/>
    </x:font>
    <x:font>
      <x:sz val="11"/>
      <x:color rgb="FF174EC1"/>
      <x:name val="Arial"/>
    </x:font>
    <x:font>
      <x:sz val="10"/>
      <x:color rgb="FF3B687B"/>
      <x:name val="Arial"/>
    </x:font>
    <x:font>
      <x:b/>
      <x:sz val="11"/>
      <x:color rgb="FF172B3A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43E59"/>
      </x:patternFill>
    </x:fill>
    <x:fill>
      <x:patternFill patternType="solid">
        <x:fgColor rgb="FFFFF0BD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AAB8C4"/>
      </x:bottom>
      <x:diagonal/>
    </x:border>
    <x:border>
      <x:left/>
      <x:right/>
      <x:top style="thin">
        <x:color rgb="FF9BAEBE"/>
      </x:top>
      <x:bottom/>
      <x:diagonal/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horizontal="center"/>
    </x:xf>
    <x:xf numFmtId="0" fontId="5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/>
    <x:xf numFmtId="0" fontId="6" fillId="3" borderId="0" xfId="0" applyNumberFormat="1" applyFont="1" applyFill="1" applyBorder="1"/>
    <x:xf numFmtId="200" fontId="6" fillId="3" borderId="0" xfId="0" applyNumberFormat="1" applyFont="1" applyFill="1" applyBorder="1"/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0" fontId="7" fillId="0" borderId="0" xfId="0" applyNumberFormat="1" applyFont="1" applyFill="1" applyBorder="1"/>
    <x:xf numFmtId="200" fontId="1" fillId="0" borderId="0" xfId="0" applyNumberFormat="1" applyFont="1" applyFill="1" applyBorder="1" applyAlignment="1">
      <x:alignment horizontal="right"/>
    </x:xf>
    <x:xf numFmtId="201" fontId="1" fillId="0" borderId="0" xfId="0" applyNumberFormat="1" applyFont="1" applyFill="1" applyBorder="1" applyAlignment="1">
      <x:alignment horizontal="right"/>
    </x:xf>
    <x:xf numFmtId="0" fontId="1" fillId="0" borderId="0" xfId="0" applyNumberFormat="1" applyFont="1" applyFill="1" applyBorder="1" applyAlignment="1">
      <x:alignment horizontal="right"/>
    </x:xf>
    <x:xf numFmtId="200" fontId="6" fillId="3" borderId="0" xfId="0" applyNumberFormat="1" applyFont="1" applyFill="1" applyBorder="1" applyAlignment="1">
      <x:alignment horizontal="right"/>
    </x:xf>
    <x:xf numFmtId="0" fontId="4" fillId="2" borderId="0" xfId="0" applyNumberFormat="1" applyFont="1" applyFill="1" applyBorder="1" applyAlignment="1">
      <x:alignment horizontal="right"/>
    </x:xf>
    <x:xf numFmtId="0" fontId="1" fillId="0" borderId="0" xfId="0" applyNumberFormat="1" applyFont="1" applyFill="1" applyBorder="1" applyAlignment="1">
      <x:alignment horizontal="left"/>
    </x:xf>
    <x:xf numFmtId="0" fontId="8" fillId="0" borderId="0" xfId="0" applyNumberFormat="1" applyFont="1" applyFill="1" applyBorder="1"/>
    <x:xf numFmtId="200" fontId="8" fillId="0" borderId="0" xfId="0" applyNumberFormat="1" applyFont="1" applyFill="1" applyBorder="1" applyAlignment="1">
      <x:alignment horizontal="right"/>
    </x:xf>
    <x:xf numFmtId="0" fontId="8" fillId="0" borderId="2" xfId="0" applyNumberFormat="1" applyFont="1" applyFill="1" applyBorder="1"/>
    <x:xf numFmtId="200" fontId="8" fillId="0" borderId="2" xfId="0" applyNumberFormat="1" applyFont="1" applyFill="1" applyBorder="1" applyAlignment="1">
      <x:alignment horizontal="right"/>
    </x:xf>
  </x:cellXfs>
  <x:cellStyles count="1">
    <x:cellStyle name="Normal" xfId="0"/>
  </x:cellStyles>
  <x:dxfs count="5">
    <x:dxf>
      <x:font>
        <x:color rgb="FF9C3027"/>
      </x:font>
      <x:fill>
        <x:patternFill patternType="solid">
          <x:bgColor rgb="FFFFE1DC"/>
        </x:patternFill>
      </x:fill>
    </x:dxf>
    <x:dxf>
      <x:font>
        <x:color rgb="FF9C3027"/>
      </x:font>
      <x:fill>
        <x:patternFill patternType="solid">
          <x:bgColor rgb="FFFFE1DC"/>
        </x:patternFill>
      </x:fill>
    </x:dxf>
    <x:dxf>
      <x:font>
        <x:color rgb="FF9C3027"/>
      </x:font>
      <x:fill>
        <x:patternFill patternType="solid">
          <x:bgColor rgb="FFFFE1DC"/>
        </x:patternFill>
      </x:fill>
    </x:dxf>
    <x:dxf>
      <x:font>
        <x:color rgb="FF9C3027"/>
      </x:font>
      <x:fill>
        <x:patternFill patternType="solid">
          <x:bgColor rgb="FFFFE1DC"/>
        </x:patternFill>
      </x:fill>
    </x:dxf>
    <x:dxf>
      <x:font>
        <x:color rgb="FF9C3027"/>
      </x:font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450f9af6ae458a" /><Relationship Type="http://schemas.openxmlformats.org/officeDocument/2006/relationships/theme" Target="/xl/theme/theme1.xml" Id="Ra658e92da2f74185" /><Relationship Type="http://schemas.openxmlformats.org/officeDocument/2006/relationships/sharedStrings" Target="/xl/sharedStrings.xml" Id="R093c5dfc3fcc4306" /><Relationship Type="http://schemas.openxmlformats.org/officeDocument/2006/relationships/worksheet" Target="/xl/worksheets/sheet1.xml" Id="Reb2c2f7ff872491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3E59"/>
  </x:sheetPr>
  <x:sheetViews>
    <x:sheetView showGridLines="0" workbookViewId="0"/>
  </x:sheetViews>
  <x:sheetFormatPr defaultRowHeight="15"/>
  <x:cols>
    <x:col min="1" max="1" width="3" hidden="0" customWidth="1"/>
    <x:col min="2" max="2" width="49" hidden="0" customWidth="1"/>
    <x:col min="3" max="3" width="25" hidden="0" customWidth="1"/>
    <x:col min="4" max="4" width="25" hidden="0" customWidth="1"/>
    <x:col min="5" max="5" width="3" hidden="0" customWidth="1"/>
    <x:col min="6" max="6" width="62" hidden="0" customWidth="1"/>
  </x:cols>
  <x:sheetData>
    <x:row r="1" ht="25" customHeight="1">
      <x:c r="A1" s="1"/>
      <x:c r="B1" s="1"/>
      <x:c r="C1" s="1"/>
      <x:c r="D1" s="1"/>
      <x:c r="E1" s="1"/>
      <x:c r="F1" s="1"/>
    </x:row>
    <x:row r="2" ht="25" customHeight="1">
      <x:c r="A2" s="1"/>
      <x:c r="B2" s="2" t="str">
        <x:v>Training delivery cost comparison</x:v>
      </x:c>
      <x:c r="C2" s="1"/>
      <x:c r="D2" s="1"/>
      <x:c r="E2" s="1"/>
      <x:c r="F2" s="1"/>
    </x:row>
    <x:row r="3" ht="30" customHeight="1">
      <x:c r="A3" s="1"/>
      <x:c r="B3" s="3" t="str">
        <x:v>Compare repeat external delivery with preparing internal trainers.</x:v>
      </x:c>
      <x:c r="C3" s="3"/>
      <x:c r="D3" s="3"/>
      <x:c r="E3" s="3"/>
      <x:c r="F3" s="3"/>
    </x:row>
    <x:row r="4" ht="25" customHeight="1">
      <x:c r="A4" s="1"/>
      <x:c r="B4" s="4"/>
      <x:c r="C4" s="4"/>
      <x:c r="D4" s="4"/>
      <x:c r="E4" s="1"/>
      <x:c r="F4" s="1"/>
    </x:row>
    <x:row r="5" ht="25" customHeight="1">
      <x:c r="A5" s="1"/>
      <x:c r="B5" s="1"/>
      <x:c r="C5" s="1"/>
      <x:c r="D5" s="1"/>
      <x:c r="E5" s="1"/>
      <x:c r="F5" s="1"/>
    </x:row>
    <x:row r="6" ht="30" customHeight="1">
      <x:c r="A6" s="1"/>
      <x:c r="B6" s="6" t="str">
        <x:v>Selected cohort count</x:v>
      </x:c>
      <x:c r="C6" s="7" t="str">
        <x:v>External delivery</x:v>
      </x:c>
      <x:c r="D6" s="7" t="str">
        <x:v>Internal trainer route</x:v>
      </x:c>
      <x:c r="E6" s="1"/>
      <x:c r="F6" s="8" t="str">
        <x:v>Read the comparison</x:v>
      </x:c>
    </x:row>
    <x:row r="7" ht="48" customHeight="1">
      <x:c r="A7" s="1"/>
      <x:c r="B7" s="1" t="str">
        <x:v>Cash spending</x:v>
      </x:c>
      <x:c r="C7" s="17" t="str">
        <x:f>IF(AND($F$23="Ready",C30="Ready"),C26+C27*$C$23,"")</x:f>
      </x:c>
      <x:c r="D7" s="17" t="str">
        <x:f>IF(AND($F$23="Ready",D30="Ready"),D26+D27*$C$23,"")</x:f>
      </x:c>
      <x:c r="E7" s="1"/>
      <x:c r="F7" s="10" t="str">
        <x:v>Cash and staff time value are separate. Time value is not an additional cash payment.</x:v>
      </x:c>
    </x:row>
    <x:row r="8" ht="25" customHeight="1">
      <x:c r="A8" s="1"/>
      <x:c r="B8" s="1" t="str">
        <x:v>Internal staff hours</x:v>
      </x:c>
      <x:c r="C8" s="17" t="str">
        <x:f>IF(AND($F$23="Ready",C31="Ready"),C28+C29*$C$23,"")</x:f>
      </x:c>
      <x:c r="D8" s="17" t="str">
        <x:f>IF(AND($F$23="Ready",D31="Ready"),D28+D29*$C$23,"")</x:f>
      </x:c>
      <x:c r="E8" s="1"/>
      <x:c r="F8" s="1"/>
    </x:row>
    <x:row r="9" ht="25" customHeight="1">
      <x:c r="A9" s="1"/>
      <x:c r="B9" s="1" t="str">
        <x:v>Staff time value</x:v>
      </x:c>
      <x:c r="C9" s="17" t="str">
        <x:f>IF(AND(ISNUMBER(C8),$F$24="Ready"),C8*$C$24,"")</x:f>
      </x:c>
      <x:c r="D9" s="17" t="str">
        <x:f>IF(AND(ISNUMBER(D8),$F$24="Ready"),D8*$C$24,"")</x:f>
      </x:c>
      <x:c r="E9" s="1"/>
      <x:c r="F9" s="1"/>
    </x:row>
    <x:row r="10" ht="48" customHeight="1">
      <x:c r="A10" s="1"/>
      <x:c r="B10" s="25" t="str">
        <x:v>Cash plus staff time value</x:v>
      </x:c>
      <x:c r="C10" s="26" t="str">
        <x:f>IF(COUNT(C7,C9)=2,SUM(C7,C9),"")</x:f>
      </x:c>
      <x:c r="D10" s="26" t="str">
        <x:f>IF(COUNT(D7,D9)=2,SUM(D7,D9),"")</x:f>
      </x:c>
      <x:c r="E10" s="1"/>
      <x:c r="F10" s="10" t="str">
        <x:v>Negative differences mean the internal route costs less. A lower cost does not establish equivalent quality or delivery readiness.</x:v>
      </x:c>
    </x:row>
    <x:row r="11" ht="25" customHeight="1">
      <x:c r="A11" s="1"/>
      <x:c r="B11" s="1"/>
      <x:c r="C11" s="17"/>
      <x:c r="D11" s="17"/>
      <x:c r="E11" s="1"/>
      <x:c r="F11" s="1"/>
    </x:row>
    <x:row r="12" ht="25" customHeight="1">
      <x:c r="A12" s="1"/>
      <x:c r="B12" s="1" t="str">
        <x:v>Internal minus external: cash</x:v>
      </x:c>
      <x:c r="C12" s="17" t="str">
        <x:f>IF(COUNT(C7:D7)=2,D7-C7,"")</x:f>
      </x:c>
      <x:c r="D12" s="17"/>
      <x:c r="E12" s="1"/>
      <x:c r="F12" s="1"/>
    </x:row>
    <x:row r="13" ht="48" customHeight="1">
      <x:c r="A13" s="1"/>
      <x:c r="B13" s="1" t="str">
        <x:v>Internal minus external: cash + time</x:v>
      </x:c>
      <x:c r="C13" s="17" t="str">
        <x:f>IF(COUNT(C10:D10)=2,D10-C10,"")</x:f>
      </x:c>
      <x:c r="D13" s="17"/>
      <x:c r="E13" s="1"/>
      <x:c r="F13" s="10" t="str">
        <x:v>“No lasting crossover” means the internal route has a higher cost per cohort. An early cost advantage may reverse.</x:v>
      </x:c>
    </x:row>
    <x:row r="14" ht="25" customHeight="1">
      <x:c r="A14" s="1"/>
      <x:c r="B14" s="1"/>
      <x:c r="C14" s="1"/>
      <x:c r="D14" s="1"/>
      <x:c r="E14" s="1"/>
      <x:c r="F14" s="1"/>
    </x:row>
    <x:row r="15" ht="25" customHeight="1">
      <x:c r="A15" s="1"/>
      <x:c r="B15" s="3" t="str">
        <x:v>Lasting crossover: first whole cohort count at which the internal route</x:v>
      </x:c>
      <x:c r="C15" s="3"/>
      <x:c r="D15" s="3"/>
      <x:c r="E15" s="3"/>
      <x:c r="F15" s="3"/>
    </x:row>
    <x:row r="16" ht="25" customHeight="1">
      <x:c r="A16" s="1"/>
      <x:c r="B16" s="3" t="str">
        <x:v>costs no more, and stays that way at every higher count under these inputs.</x:v>
      </x:c>
      <x:c r="C16" s="3"/>
      <x:c r="D16" s="3"/>
      <x:c r="E16" s="3"/>
      <x:c r="F16" s="3"/>
    </x:row>
    <x:row r="17" ht="48" customHeight="1">
      <x:c r="A17" s="1"/>
      <x:c r="B17" s="1" t="str">
        <x:v>Lasting crossover: cash</x:v>
      </x:c>
      <x:c r="C17" s="18" t="str">
        <x:f>IF(AND(C30="Ready",D30="Ready"),IF(C27&gt;D27,MAX(1,ROUNDUP((D26-C26)/(C27-D27),0)),IF(C27=D27,IF(D26&lt;=C26,"All cohorts","Never"),"No lasting crossover")),"")</x:f>
      </x:c>
      <x:c r="D17" s="19"/>
      <x:c r="E17" s="1"/>
      <x:c r="F17" s="10" t="str">
        <x:v>Use the same cohort size, course scope, currency and planning period. The model assumes the entered cost per cohort stays constant.</x:v>
      </x:c>
    </x:row>
    <x:row r="18" ht="25" customHeight="1">
      <x:c r="A18" s="1"/>
      <x:c r="B18" s="1" t="str">
        <x:v>Lasting crossover: cash + time</x:v>
      </x:c>
      <x:c r="C18" s="18" t="str">
        <x:f>IF(COUNT(C34:D35)=4,IF(C35&gt;D35,MAX(1,ROUNDUP((D34-C34)/(C35-D35),0)),IF(C35=D35,IF(D34&lt;=C34,"All cohorts","Never"),"No lasting crossover")),"")</x:f>
      </x:c>
      <x:c r="D18" s="19"/>
      <x:c r="E18" s="1"/>
      <x:c r="F18" s="1"/>
    </x:row>
    <x:row r="19" ht="25" customHeight="1">
      <x:c r="A19" s="1"/>
      <x:c r="B19" s="1"/>
      <x:c r="C19" s="1"/>
      <x:c r="D19" s="1"/>
      <x:c r="E19" s="1"/>
      <x:c r="F19" s="1"/>
    </x:row>
    <x:row r="20" ht="48" customHeight="1">
      <x:c r="A20" s="1"/>
      <x:c r="B20" s="1"/>
      <x:c r="C20" s="1"/>
      <x:c r="D20" s="1"/>
      <x:c r="E20" s="1"/>
      <x:c r="F20" s="10" t="str">
        <x:v>Renewals, discounts, taxes, travel, materials, delivery support and coverage must be included in the appropriate cash input. Count each cost once.</x:v>
      </x:c>
    </x:row>
    <x:row r="21" ht="30" customHeight="1">
      <x:c r="A21" s="1"/>
      <x:c r="B21" s="6" t="str">
        <x:v>Inputs: amber cells are editable</x:v>
      </x:c>
      <x:c r="C21" s="7" t="str">
        <x:v>External delivery</x:v>
      </x:c>
      <x:c r="D21" s="7" t="str">
        <x:v>Internal trainer route</x:v>
      </x:c>
      <x:c r="E21" s="1"/>
      <x:c r="F21" s="1"/>
    </x:row>
    <x:row r="22" ht="48" customHeight="1">
      <x:c r="A22" s="1"/>
      <x:c r="B22" s="1" t="str">
        <x:v>Comparison currency (type a code)</x:v>
      </x:c>
      <x:c r="C22" s="12"/>
      <x:c r="D22" s="1" t="str">
        <x:v>No currency conversion</x:v>
      </x:c>
      <x:c r="E22" s="1"/>
      <x:c r="F22" s="10" t="str">
        <x:v>Enter quoted or approved assumptions. Blank means unknown. Enter 0 only when confirmed. All prices start blank.</x:v>
      </x:c>
    </x:row>
    <x:row r="23" ht="25" customHeight="1">
      <x:c r="A23" s="1"/>
      <x:c r="B23" s="1" t="str">
        <x:v>Planned cohort count</x:v>
      </x:c>
      <x:c r="C23" s="12"/>
      <x:c r="D23" s="1"/>
      <x:c r="E23" s="1"/>
      <x:c r="F23" s="1" t="str">
        <x:f>IF(NOT(ISNUMBER(C23)),"Enter a whole cohort count",IF(OR(C23&lt;1,C23&lt;&gt;INT(C23)),"Use a whole count of at least 1","Ready"))</x:f>
        <x:v>Enter a whole cohort count</x:v>
      </x:c>
    </x:row>
    <x:row r="24" ht="25" customHeight="1">
      <x:c r="A24" s="1"/>
      <x:c r="B24" s="1" t="str">
        <x:v>Staff time value per hour</x:v>
      </x:c>
      <x:c r="C24" s="13"/>
      <x:c r="D24" s="1"/>
      <x:c r="E24" s="1"/>
      <x:c r="F24" s="1" t="str">
        <x:f>IF(NOT(ISNUMBER(C24)),"Enter staff time value per hour",IF(C24&lt;0,"Use a nonnegative hourly value","Ready"))</x:f>
        <x:v>Enter staff time value per hour</x:v>
      </x:c>
    </x:row>
    <x:row r="25" ht="25" customHeight="1">
      <x:c r="A25" s="1"/>
      <x:c r="B25" s="1"/>
      <x:c r="C25" s="1"/>
      <x:c r="D25" s="1"/>
      <x:c r="E25" s="1"/>
      <x:c r="F25" s="1"/>
    </x:row>
    <x:row r="26" ht="48" customHeight="1">
      <x:c r="A26" s="1"/>
      <x:c r="B26" s="1" t="str">
        <x:v>One-time cash spending</x:v>
      </x:c>
      <x:c r="C26" s="20"/>
      <x:c r="D26" s="20"/>
      <x:c r="E26" s="1"/>
      <x:c r="F26" s="10" t="str">
        <x:v>Setup cash: one-time design, trainer preparation, licensing or other initial charges. Include the same type of costs for both routes.</x:v>
      </x:c>
    </x:row>
    <x:row r="27" ht="25" customHeight="1">
      <x:c r="A27" s="1"/>
      <x:c r="B27" s="1" t="str">
        <x:v>Cash spending per cohort</x:v>
      </x:c>
      <x:c r="C27" s="20"/>
      <x:c r="D27" s="20"/>
      <x:c r="E27" s="1"/>
      <x:c r="F27" s="1"/>
    </x:row>
    <x:row r="28" ht="25" customHeight="1">
      <x:c r="A28" s="1"/>
      <x:c r="B28" s="1" t="str">
        <x:v>One-time internal staff hours</x:v>
      </x:c>
      <x:c r="C28" s="20"/>
      <x:c r="D28" s="20"/>
      <x:c r="E28" s="1"/>
      <x:c r="F28" s="1"/>
    </x:row>
    <x:row r="29" ht="48" customHeight="1">
      <x:c r="A29" s="1"/>
      <x:c r="B29" s="1" t="str">
        <x:v>Internal staff hours per cohort</x:v>
      </x:c>
      <x:c r="C29" s="20"/>
      <x:c r="D29" s="20"/>
      <x:c r="E29" s="1"/>
      <x:c r="F29" s="10" t="str">
        <x:v>Staff hours: preparation, facilitation, administration and support. Include participant hours if they differ between routes; omit identical hours from both.</x:v>
      </x:c>
    </x:row>
    <x:row r="30" ht="25" customHeight="1">
      <x:c r="A30" s="1"/>
      <x:c r="B30" s="1" t="str">
        <x:v>Cash inputs</x:v>
      </x:c>
      <x:c r="C30" s="22" t="str">
        <x:f>IF(COUNT(C26:C27)&lt;2,"Enter both cash amounts",IF(MIN(C26:C27)&lt;0,"Use nonnegative amounts","Ready"))</x:f>
        <x:v>Enter both cash amounts</x:v>
      </x:c>
      <x:c r="D30" s="22" t="str">
        <x:f>IF(COUNT(D26:D27)&lt;2,"Enter both cash amounts",IF(MIN(D26:D27)&lt;0,"Use nonnegative amounts","Ready"))</x:f>
        <x:v>Enter both cash amounts</x:v>
      </x:c>
      <x:c r="E30" s="1"/>
      <x:c r="F30" s="1"/>
    </x:row>
    <x:row r="31" ht="25" customHeight="1">
      <x:c r="A31" s="1"/>
      <x:c r="B31" s="1" t="str">
        <x:v>Staff-hour inputs</x:v>
      </x:c>
      <x:c r="C31" s="22" t="str">
        <x:f>IF(COUNT(C28:C29)&lt;2,"Enter both hour amounts",IF(MIN(C28:C29)&lt;0,"Use nonnegative hours","Ready"))</x:f>
        <x:v>Enter both hour amounts</x:v>
      </x:c>
      <x:c r="D31" s="22" t="str">
        <x:f>IF(COUNT(D28:D29)&lt;2,"Enter both hour amounts",IF(MIN(D28:D29)&lt;0,"Use nonnegative hours","Ready"))</x:f>
        <x:v>Enter both hour amounts</x:v>
      </x:c>
      <x:c r="E31" s="1"/>
      <x:c r="F31" s="1"/>
    </x:row>
    <x:row r="32" ht="48" customHeight="1">
      <x:c r="A32" s="1"/>
      <x:c r="B32" s="1"/>
      <x:c r="C32" s="19"/>
      <x:c r="D32" s="19"/>
      <x:c r="E32" s="1"/>
      <x:c r="F32" s="10" t="str">
        <x:v>Check delivery rights, trainer preparation, rehearsal, feedback, readiness review and ongoing support before accepting cost assumptions.</x:v>
      </x:c>
    </x:row>
    <x:row r="33" ht="30" customHeight="1">
      <x:c r="A33" s="1"/>
      <x:c r="B33" s="6" t="str">
        <x:v>Calculation per route</x:v>
      </x:c>
      <x:c r="C33" s="21" t="str">
        <x:v>External delivery</x:v>
      </x:c>
      <x:c r="D33" s="21" t="str">
        <x:v>Internal trainer route</x:v>
      </x:c>
      <x:c r="E33" s="1"/>
      <x:c r="F33" s="1"/>
    </x:row>
    <x:row r="34" ht="25" customHeight="1">
      <x:c r="A34" s="1"/>
      <x:c r="B34" s="1" t="str">
        <x:v>One-time cash + staff time value</x:v>
      </x:c>
      <x:c r="C34" s="17" t="str">
        <x:f>IF(AND(C30="Ready",C31="Ready",$F$24="Ready"),C26+C28*$C$24,"")</x:f>
      </x:c>
      <x:c r="D34" s="17" t="str">
        <x:f>IF(AND(D30="Ready",D31="Ready",$F$24="Ready"),D26+D28*$C$24,"")</x:f>
      </x:c>
      <x:c r="E34" s="1"/>
      <x:c r="F34" s="1" t="str">
        <x:v>Buying context: trainer preparation, not evidence of savings</x:v>
      </x:c>
    </x:row>
    <x:row r="35" ht="25" customHeight="1">
      <x:c r="A35" s="1"/>
      <x:c r="B35" s="1" t="str">
        <x:v>Per-cohort cash + staff time value</x:v>
      </x:c>
      <x:c r="C35" s="17" t="str">
        <x:f>IF(AND(C30="Ready",C31="Ready",$F$24="Ready"),C27+C29*$C$24,"")</x:f>
      </x:c>
      <x:c r="D35" s="17" t="str">
        <x:f>IF(AND(D30="Ready",D31="Ready",$F$24="Ready"),D27+D29*$C$24,"")</x:f>
      </x:c>
      <x:c r="E35" s="1"/>
      <x:c r="F35" s="16" t="str">
        <x:v>https://www.cdc.gov/healthy-schools-training/php/tot/index.html</x:v>
      </x:c>
    </x:row>
    <x:row r="36" ht="48" customHeight="1">
      <x:c r="A36" s="1"/>
      <x:c r="B36" s="1"/>
      <x:c r="C36" s="1"/>
      <x:c r="D36" s="1"/>
      <x:c r="E36" s="1"/>
      <x:c r="F36" s="9" t="str">
        <x:v>CDC Training of Trainers, public-health education context. Source read October 21, 2026. No endorsement or delivery-rights claim.</x:v>
      </x:c>
    </x:row>
    <x:row r="37" ht="29" customHeight="1">
      <x:c r="A37" s="1"/>
      <x:c r="B37" s="3" t="str">
        <x:v>Total = one-time amount + per-cohort amount × cohort count.</x:v>
      </x:c>
      <x:c r="C37" s="3"/>
      <x:c r="D37" s="3"/>
      <x:c r="E37" s="1"/>
      <x:c r="F37" s="1"/>
    </x:row>
    <x:row r="38" ht="48" customHeight="1">
      <x:c r="A38" s="1"/>
      <x:c r="B38" s="1"/>
      <x:c r="C38" s="1"/>
      <x:c r="D38" s="1"/>
      <x:c r="E38" s="1"/>
      <x:c r="F38" s="10" t="str">
        <x:v>Original cost arithmetic, with AI-assisted editorial drafting. No market prices, provider package, savings forecast or ROI is supplied.</x:v>
      </x:c>
    </x:row>
    <x:row r="39" ht="25" customHeight="1">
      <x:c r="A39" s="1"/>
      <x:c r="B39" s="1"/>
      <x:c r="C39" s="1"/>
      <x:c r="D39" s="1"/>
      <x:c r="E39" s="1"/>
      <x:c r="F39" s="1"/>
    </x:row>
    <x:row r="40" ht="25" customHeight="1">
      <x:c r="A40" s="1"/>
      <x:c r="B40" s="3" t="str">
        <x:v>Crossover excludes discounting, financing, uneven cohort sizes and changing rates.</x:v>
      </x:c>
      <x:c r="C40" s="3"/>
      <x:c r="D40" s="3"/>
      <x:c r="E40" s="3"/>
      <x:c r="F40" s="3"/>
    </x:row>
    <x:row r="41" ht="25" customHeight="1">
      <x:c r="A41" s="1"/>
      <x:c r="B41" s="3" t="str">
        <x:v>If fees or staffing change with volume, get a revised quote instead of extrapolating.</x:v>
      </x:c>
      <x:c r="C41" s="3"/>
      <x:c r="D41" s="3"/>
      <x:c r="E41" s="3"/>
      <x:c r="F41" s="3" t="str">
        <x:v>Prepared October 26, 2026. Enter your own assumptions.</x:v>
      </x:c>
    </x:row>
    <x:row r="42" ht="25" customHeight="1">
      <x:c r="A42" s="1"/>
      <x:c r="B42" s="1"/>
      <x:c r="C42" s="1"/>
      <x:c r="D42" s="1"/>
      <x:c r="E42" s="1"/>
      <x:c r="F42" s="1"/>
    </x:row>
    <x:row r="43" ht="25" customHeight="1">
      <x:c r="A43" s="1"/>
      <x:c r="B43" s="1"/>
      <x:c r="C43" s="1"/>
      <x:c r="D43" s="1"/>
      <x:c r="E43" s="1"/>
      <x:c r="F43" s="1"/>
    </x:row>
  </x:sheetData>
  <x:conditionalFormatting sqref="C30:D31">
    <x:cfRule type="containsText" dxfId="0" priority="1" operator="containsText" text="Enter"/>
    <x:cfRule type="containsText" dxfId="2" priority="3" operator="containsText" text="Use "/>
  </x:conditionalFormatting>
  <x:conditionalFormatting sqref="F23:F24">
    <x:cfRule type="containsText" dxfId="1" priority="2" operator="containsText" text="Enter"/>
    <x:cfRule type="containsText" dxfId="3" priority="4" operator="containsText" text="Use "/>
  </x:conditionalFormatting>
  <x:conditionalFormatting sqref="C12:C13">
    <x:cfRule type="cellIs" dxfId="4" priority="5" operator="greaterThan">
      <x:formula>0</x:formula>
    </x:cfRule>
  </x:conditionalFormatting>
  <x:pageMargins left="0.7" right="0.7" top="0.75" bottom="0.75" header="0.3" footer="0.3"/>
</x:worksheet>
</file>